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tamatis\Desktop\website financials\Packet December 2015\"/>
    </mc:Choice>
  </mc:AlternateContent>
  <bookViews>
    <workbookView xWindow="0" yWindow="0" windowWidth="28800" windowHeight="12432"/>
  </bookViews>
  <sheets>
    <sheet name="INH1112013" sheetId="1" r:id="rId1"/>
    <sheet name="INH111301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8" i="2"/>
  <c r="I7" i="2"/>
  <c r="I6" i="2"/>
  <c r="H5" i="2"/>
  <c r="H10" i="2" s="1"/>
  <c r="I24" i="1"/>
  <c r="I23" i="1"/>
  <c r="I21" i="1"/>
  <c r="I19" i="1"/>
  <c r="I18" i="1"/>
  <c r="I17" i="1"/>
  <c r="I15" i="1"/>
  <c r="I14" i="1"/>
  <c r="I9" i="1"/>
  <c r="I7" i="1"/>
  <c r="H22" i="1"/>
  <c r="I22" i="1" s="1"/>
  <c r="H21" i="1"/>
  <c r="H20" i="1"/>
  <c r="I20" i="1" s="1"/>
  <c r="H17" i="1"/>
  <c r="H16" i="1"/>
  <c r="I16" i="1" s="1"/>
  <c r="H15" i="1"/>
  <c r="H13" i="1"/>
  <c r="I13" i="1" s="1"/>
  <c r="H12" i="1"/>
  <c r="I12" i="1" s="1"/>
  <c r="H11" i="1"/>
  <c r="I11" i="1" s="1"/>
  <c r="H10" i="1"/>
  <c r="I10" i="1" s="1"/>
  <c r="H8" i="1"/>
  <c r="I8" i="1" s="1"/>
  <c r="H6" i="1"/>
  <c r="I6" i="1" s="1"/>
  <c r="H5" i="1"/>
  <c r="H25" i="1" s="1"/>
  <c r="I5" i="1" l="1"/>
  <c r="I5" i="2"/>
  <c r="G10" i="2"/>
  <c r="F10" i="2"/>
  <c r="E10" i="2"/>
  <c r="D10" i="2"/>
  <c r="G25" i="1"/>
  <c r="F25" i="1"/>
  <c r="E25" i="1"/>
  <c r="D25" i="1"/>
  <c r="I25" i="1" l="1"/>
  <c r="I10" i="2"/>
</calcChain>
</file>

<file path=xl/sharedStrings.xml><?xml version="1.0" encoding="utf-8"?>
<sst xmlns="http://schemas.openxmlformats.org/spreadsheetml/2006/main" count="72" uniqueCount="63">
  <si>
    <t xml:space="preserve">ARGEROS </t>
  </si>
  <si>
    <t>KATHERINE</t>
  </si>
  <si>
    <t>JULY</t>
  </si>
  <si>
    <t xml:space="preserve">AUG </t>
  </si>
  <si>
    <t>SEPT</t>
  </si>
  <si>
    <t>ASLAN</t>
  </si>
  <si>
    <t>ALECO</t>
  </si>
  <si>
    <t>JOUZAITIS</t>
  </si>
  <si>
    <t>LINDA</t>
  </si>
  <si>
    <t>ATHANAS</t>
  </si>
  <si>
    <t>KYRIAKI</t>
  </si>
  <si>
    <t>FLOWERS</t>
  </si>
  <si>
    <t>GLADYS</t>
  </si>
  <si>
    <t>GEORGE</t>
  </si>
  <si>
    <t>PARASKEVI</t>
  </si>
  <si>
    <t>MATA</t>
  </si>
  <si>
    <t>HOLLENBACK</t>
  </si>
  <si>
    <t>JANICE</t>
  </si>
  <si>
    <t>JACOBAZZI</t>
  </si>
  <si>
    <t>NICK</t>
  </si>
  <si>
    <t>JOHNSON</t>
  </si>
  <si>
    <t>WILLIAM</t>
  </si>
  <si>
    <t>PETER</t>
  </si>
  <si>
    <t>KLINIS</t>
  </si>
  <si>
    <t>NICHOLAS</t>
  </si>
  <si>
    <t>KOURIABALIS</t>
  </si>
  <si>
    <t>BOB</t>
  </si>
  <si>
    <t>OCT</t>
  </si>
  <si>
    <t>KRZEMIEN</t>
  </si>
  <si>
    <t>PAMELA</t>
  </si>
  <si>
    <t>LIEBERMAN</t>
  </si>
  <si>
    <t>MARILYN</t>
  </si>
  <si>
    <t>MAYER</t>
  </si>
  <si>
    <t>BENEDICT</t>
  </si>
  <si>
    <t xml:space="preserve">MILLER </t>
  </si>
  <si>
    <t>PADRATZIK</t>
  </si>
  <si>
    <t>ALAN</t>
  </si>
  <si>
    <t>PANAGOS</t>
  </si>
  <si>
    <t>MARTHA</t>
  </si>
  <si>
    <t>SHERMAN</t>
  </si>
  <si>
    <t>SIANIS</t>
  </si>
  <si>
    <t>WINGSTRON</t>
  </si>
  <si>
    <t>LAURA</t>
  </si>
  <si>
    <t>CUNALATA</t>
  </si>
  <si>
    <t>CARMEN</t>
  </si>
  <si>
    <t>HASAPIS</t>
  </si>
  <si>
    <t>CHRIS</t>
  </si>
  <si>
    <t>MATSOUKAS</t>
  </si>
  <si>
    <t>MAROUDI</t>
  </si>
  <si>
    <t>STAVROU</t>
  </si>
  <si>
    <t>GUS</t>
  </si>
  <si>
    <t>TOTAL</t>
  </si>
  <si>
    <t>LAST NAME</t>
  </si>
  <si>
    <t>FIRST NAME</t>
  </si>
  <si>
    <t xml:space="preserve">LAST NAME </t>
  </si>
  <si>
    <t>CONTRACT NUMBER INH1112013</t>
  </si>
  <si>
    <t>CONTRACT NUMBER INH1113012</t>
  </si>
  <si>
    <t>HELLENIC FOUNDATION(GREEK ARCH WELFARE FUND) - EIN #36-6098351</t>
  </si>
  <si>
    <t>PANAGAPOULOS</t>
  </si>
  <si>
    <t>HANSEN</t>
  </si>
  <si>
    <t>RECIPIENT/RIN</t>
  </si>
  <si>
    <t>GEORGINA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</si>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</sst>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43" fontId="2" fillId="0" borderId="1" xfId="1" applyFont="1" applyBorder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Fill="1" applyBorder="1" applyAlignment="1">
      <alignment horizontal="center"/>
    </xf>
    <xf numFmtId="0" fontId="0" fillId="0" borderId="0" xfId="1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NumberFormat="1" applyAlignment="1">
      <alignment horizontal="left"/>
    </xf>
    <xf numFmtId="43" fontId="0" fillId="0" borderId="0" xfId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topLeftCell="A5" workbookViewId="0">
      <selection activeCell="C5" sqref="C5:C24"/>
    </sheetView>
  </sheetViews>
  <sheetFormatPr defaultRowHeight="14.4" x14ac:dyDescent="0.3"/>
  <cols>
    <col min="1" max="1" width="14.6640625" bestFit="1" customWidth="1"/>
    <col min="2" max="2" width="11.6640625" bestFit="1" customWidth="1"/>
    <col min="3" max="3" width="15.33203125" bestFit="1" customWidth="1"/>
    <col min="4" max="7" width="10.5546875" bestFit="1" customWidth="1"/>
    <col min="8" max="8" width="10.5546875" customWidth="1"/>
    <col min="9" max="9" width="11.5546875" bestFit="1" customWidth="1"/>
    <col min="10" max="10" width="9.5546875" bestFit="1" customWidth="1"/>
  </cols>
  <sheetData>
    <row r="1" spans="1:13" x14ac:dyDescent="0.3">
      <c r="A1" s="3" t="s">
        <v>57</v>
      </c>
      <c r="B1" s="3"/>
      <c r="D1" s="3"/>
    </row>
    <row r="2" spans="1:13" x14ac:dyDescent="0.3">
      <c r="A2" s="6" t="s">
        <v>55</v>
      </c>
    </row>
    <row r="3" spans="1:13" x14ac:dyDescent="0.3">
      <c r="A3" s="6"/>
    </row>
    <row r="4" spans="1:13" x14ac:dyDescent="0.3">
      <c r="A4" s="4" t="s">
        <v>54</v>
      </c>
      <c r="B4" s="4" t="s">
        <v>53</v>
      </c>
      <c r="C4" s="7" t="s">
        <v>60</v>
      </c>
      <c r="D4" s="5" t="s">
        <v>2</v>
      </c>
      <c r="E4" s="5" t="s">
        <v>3</v>
      </c>
      <c r="F4" s="5" t="s">
        <v>4</v>
      </c>
      <c r="G4" s="5" t="s">
        <v>27</v>
      </c>
      <c r="H4" s="5" t="s">
        <v>62</v>
      </c>
      <c r="I4" s="5" t="s">
        <v>51</v>
      </c>
    </row>
    <row r="5" spans="1:13" x14ac:dyDescent="0.3">
      <c r="A5" t="s">
        <v>7</v>
      </c>
      <c r="B5" t="s">
        <v>8</v>
      </c>
      <c r="C5" s="9"/>
      <c r="D5" s="1">
        <v>0</v>
      </c>
      <c r="E5" s="1">
        <v>0</v>
      </c>
      <c r="F5" s="1">
        <v>1414.05</v>
      </c>
      <c r="G5" s="1">
        <v>1491.18</v>
      </c>
      <c r="H5" s="1">
        <f>685.6+668.46</f>
        <v>1354.06</v>
      </c>
      <c r="I5" s="1">
        <f>SUM(D5:H5)</f>
        <v>4259.29</v>
      </c>
      <c r="J5" s="1"/>
      <c r="K5" s="1"/>
      <c r="L5" s="1"/>
      <c r="M5" s="1"/>
    </row>
    <row r="6" spans="1:13" x14ac:dyDescent="0.3">
      <c r="A6" t="s">
        <v>0</v>
      </c>
      <c r="B6" t="s">
        <v>1</v>
      </c>
      <c r="C6" s="9"/>
      <c r="D6" s="1">
        <v>617.04</v>
      </c>
      <c r="E6" s="1">
        <v>754.16</v>
      </c>
      <c r="F6" s="1">
        <v>274.24</v>
      </c>
      <c r="G6" s="1">
        <v>342.8</v>
      </c>
      <c r="H6" s="1">
        <f>274.24+342.8</f>
        <v>617.04</v>
      </c>
      <c r="I6" s="1">
        <f t="shared" ref="I6:I24" si="0">SUM(D6:H6)</f>
        <v>2605.2799999999997</v>
      </c>
      <c r="J6" s="1"/>
      <c r="K6" s="1"/>
      <c r="L6" s="1"/>
      <c r="M6" s="1"/>
    </row>
    <row r="7" spans="1:13" x14ac:dyDescent="0.3">
      <c r="A7" t="s">
        <v>5</v>
      </c>
      <c r="B7" t="s">
        <v>6</v>
      </c>
      <c r="C7" s="9"/>
      <c r="D7" s="1">
        <v>788.44</v>
      </c>
      <c r="E7" s="1">
        <v>771.3</v>
      </c>
      <c r="F7" s="1">
        <v>874.14</v>
      </c>
      <c r="G7" s="1">
        <v>0</v>
      </c>
      <c r="H7" s="1">
        <v>0</v>
      </c>
      <c r="I7" s="1">
        <f t="shared" si="0"/>
        <v>2433.88</v>
      </c>
      <c r="J7" s="1"/>
      <c r="K7" s="1"/>
      <c r="L7" s="1"/>
      <c r="M7" s="1"/>
    </row>
    <row r="8" spans="1:13" x14ac:dyDescent="0.3">
      <c r="A8" t="s">
        <v>9</v>
      </c>
      <c r="B8" t="s">
        <v>10</v>
      </c>
      <c r="C8" s="9"/>
      <c r="D8" s="1">
        <v>274.24</v>
      </c>
      <c r="E8" s="1">
        <v>274.24</v>
      </c>
      <c r="F8" s="1">
        <v>274.24</v>
      </c>
      <c r="G8" s="1">
        <v>107.12</v>
      </c>
      <c r="H8" s="1">
        <f>137.12+137.12</f>
        <v>274.24</v>
      </c>
      <c r="I8" s="1">
        <f t="shared" si="0"/>
        <v>1204.08</v>
      </c>
      <c r="J8" s="1"/>
      <c r="K8" s="1"/>
      <c r="L8" s="1"/>
      <c r="M8" s="1"/>
    </row>
    <row r="9" spans="1:13" x14ac:dyDescent="0.3">
      <c r="A9" t="s">
        <v>11</v>
      </c>
      <c r="B9" t="s">
        <v>12</v>
      </c>
      <c r="C9" s="9"/>
      <c r="D9" s="1">
        <v>822.72</v>
      </c>
      <c r="E9" s="1">
        <v>0</v>
      </c>
      <c r="F9" s="1">
        <v>0</v>
      </c>
      <c r="G9" s="1">
        <v>0</v>
      </c>
      <c r="H9" s="1">
        <v>0</v>
      </c>
      <c r="I9" s="1">
        <f t="shared" si="0"/>
        <v>822.72</v>
      </c>
      <c r="J9" s="1"/>
      <c r="K9" s="1"/>
      <c r="L9" s="1"/>
      <c r="M9" s="1"/>
    </row>
    <row r="10" spans="1:13" x14ac:dyDescent="0.3">
      <c r="A10" t="s">
        <v>59</v>
      </c>
      <c r="B10" t="s">
        <v>15</v>
      </c>
      <c r="C10" s="9"/>
      <c r="D10" s="1">
        <v>1782.56</v>
      </c>
      <c r="E10" s="1">
        <v>1971.1</v>
      </c>
      <c r="F10" s="1">
        <v>1799.7</v>
      </c>
      <c r="G10" s="1">
        <v>1885.4</v>
      </c>
      <c r="H10" s="1">
        <f>925.56+959.84</f>
        <v>1885.4</v>
      </c>
      <c r="I10" s="1">
        <f t="shared" si="0"/>
        <v>9324.16</v>
      </c>
      <c r="J10" s="1"/>
      <c r="K10" s="1"/>
      <c r="L10" s="1"/>
      <c r="M10" s="1"/>
    </row>
    <row r="11" spans="1:13" x14ac:dyDescent="0.3">
      <c r="A11" t="s">
        <v>16</v>
      </c>
      <c r="B11" t="s">
        <v>17</v>
      </c>
      <c r="C11" s="9"/>
      <c r="D11" s="1">
        <v>51.42</v>
      </c>
      <c r="E11" s="1">
        <v>205.68</v>
      </c>
      <c r="F11" s="1">
        <v>205.68</v>
      </c>
      <c r="G11" s="1">
        <v>257.10000000000002</v>
      </c>
      <c r="H11" s="1">
        <f>102.84+102.84</f>
        <v>205.68</v>
      </c>
      <c r="I11" s="1">
        <f t="shared" si="0"/>
        <v>925.56000000000017</v>
      </c>
      <c r="J11" s="1"/>
      <c r="K11" s="1"/>
      <c r="L11" s="1"/>
      <c r="M11" s="1"/>
    </row>
    <row r="12" spans="1:13" x14ac:dyDescent="0.3">
      <c r="A12" t="s">
        <v>18</v>
      </c>
      <c r="B12" t="s">
        <v>19</v>
      </c>
      <c r="C12" s="9"/>
      <c r="D12" s="1">
        <v>2365.3200000000002</v>
      </c>
      <c r="E12" s="1">
        <v>2031.09</v>
      </c>
      <c r="F12" s="1">
        <v>1971.1</v>
      </c>
      <c r="G12" s="1">
        <v>2262.48</v>
      </c>
      <c r="H12" s="1">
        <f>1028.4+1131.24</f>
        <v>2159.6400000000003</v>
      </c>
      <c r="I12" s="1">
        <f t="shared" si="0"/>
        <v>10789.630000000001</v>
      </c>
      <c r="J12" s="1"/>
      <c r="K12" s="1"/>
      <c r="L12" s="1"/>
      <c r="M12" s="1"/>
    </row>
    <row r="13" spans="1:13" x14ac:dyDescent="0.3">
      <c r="A13" t="s">
        <v>20</v>
      </c>
      <c r="B13" t="s">
        <v>21</v>
      </c>
      <c r="C13" s="11"/>
      <c r="D13" s="1">
        <v>342.8</v>
      </c>
      <c r="E13" s="1">
        <v>428.5</v>
      </c>
      <c r="F13" s="1">
        <v>257.10000000000002</v>
      </c>
      <c r="G13" s="1">
        <v>257.10000000000002</v>
      </c>
      <c r="H13" s="1">
        <f>171.4+171.4</f>
        <v>342.8</v>
      </c>
      <c r="I13" s="1">
        <f t="shared" si="0"/>
        <v>1628.3</v>
      </c>
      <c r="J13" s="1"/>
      <c r="K13" s="1"/>
      <c r="L13" s="1"/>
      <c r="M13" s="1"/>
    </row>
    <row r="14" spans="1:13" x14ac:dyDescent="0.3">
      <c r="A14" t="s">
        <v>23</v>
      </c>
      <c r="B14" t="s">
        <v>24</v>
      </c>
      <c r="C14" s="11"/>
      <c r="D14" s="1">
        <v>1028.4000000000001</v>
      </c>
      <c r="E14" s="1">
        <v>2159.64</v>
      </c>
      <c r="F14" s="1">
        <v>2159.64</v>
      </c>
      <c r="G14" s="1">
        <v>2056.8000000000002</v>
      </c>
      <c r="H14" s="1">
        <v>908.42</v>
      </c>
      <c r="I14" s="1">
        <f t="shared" si="0"/>
        <v>8312.9</v>
      </c>
      <c r="J14" s="1"/>
      <c r="K14" s="1"/>
      <c r="L14" s="1"/>
      <c r="M14" s="1"/>
    </row>
    <row r="15" spans="1:13" x14ac:dyDescent="0.3">
      <c r="A15" t="s">
        <v>25</v>
      </c>
      <c r="B15" t="s">
        <v>26</v>
      </c>
      <c r="C15" s="9"/>
      <c r="D15" s="1">
        <v>857</v>
      </c>
      <c r="E15" s="1">
        <v>1234.08</v>
      </c>
      <c r="F15" s="1">
        <v>1508.32</v>
      </c>
      <c r="G15" s="1">
        <v>1508.32</v>
      </c>
      <c r="H15" s="1">
        <f>617.04+771.3</f>
        <v>1388.34</v>
      </c>
      <c r="I15" s="1">
        <f t="shared" si="0"/>
        <v>6496.0599999999995</v>
      </c>
      <c r="J15" s="1"/>
      <c r="K15" s="1"/>
      <c r="L15" s="1"/>
      <c r="M15" s="1"/>
    </row>
    <row r="16" spans="1:13" x14ac:dyDescent="0.3">
      <c r="A16" t="s">
        <v>28</v>
      </c>
      <c r="B16" t="s">
        <v>29</v>
      </c>
      <c r="C16" s="9"/>
      <c r="D16" s="1">
        <v>0</v>
      </c>
      <c r="E16" s="1">
        <v>137.12</v>
      </c>
      <c r="F16" s="1">
        <v>137.12</v>
      </c>
      <c r="G16" s="1">
        <v>137.12</v>
      </c>
      <c r="H16" s="1">
        <f>68.56+68.56</f>
        <v>137.12</v>
      </c>
      <c r="I16" s="1">
        <f t="shared" si="0"/>
        <v>548.48</v>
      </c>
      <c r="J16" s="1"/>
      <c r="K16" s="1"/>
      <c r="L16" s="1"/>
      <c r="M16" s="1"/>
    </row>
    <row r="17" spans="1:13" x14ac:dyDescent="0.3">
      <c r="A17" t="s">
        <v>30</v>
      </c>
      <c r="B17" t="s">
        <v>31</v>
      </c>
      <c r="C17" s="9"/>
      <c r="D17" s="1">
        <v>0</v>
      </c>
      <c r="E17" s="1">
        <v>68.56</v>
      </c>
      <c r="F17" s="1">
        <v>582.76</v>
      </c>
      <c r="G17" s="1">
        <v>874.14</v>
      </c>
      <c r="H17" s="1">
        <f>411.36+462.78</f>
        <v>874.14</v>
      </c>
      <c r="I17" s="1">
        <f t="shared" si="0"/>
        <v>2399.6</v>
      </c>
      <c r="J17" s="1"/>
      <c r="K17" s="1"/>
      <c r="L17" s="1"/>
      <c r="M17" s="1"/>
    </row>
    <row r="18" spans="1:13" x14ac:dyDescent="0.3">
      <c r="A18" t="s">
        <v>32</v>
      </c>
      <c r="B18" t="s">
        <v>33</v>
      </c>
      <c r="C18" s="9"/>
      <c r="D18" s="1">
        <v>617.04</v>
      </c>
      <c r="E18" s="1">
        <v>137.12</v>
      </c>
      <c r="F18" s="1">
        <v>0</v>
      </c>
      <c r="G18" s="1">
        <v>0</v>
      </c>
      <c r="H18" s="1">
        <v>0</v>
      </c>
      <c r="I18" s="1">
        <f t="shared" si="0"/>
        <v>754.16</v>
      </c>
      <c r="J18" s="1"/>
      <c r="K18" s="1"/>
      <c r="L18" s="1"/>
      <c r="M18" s="1"/>
    </row>
    <row r="19" spans="1:13" x14ac:dyDescent="0.3">
      <c r="A19" t="s">
        <v>34</v>
      </c>
      <c r="B19" t="s">
        <v>13</v>
      </c>
      <c r="C19" s="9"/>
      <c r="D19" s="1">
        <v>428.5</v>
      </c>
      <c r="E19" s="1">
        <v>0</v>
      </c>
      <c r="F19" s="1">
        <v>0</v>
      </c>
      <c r="G19" s="1">
        <v>0</v>
      </c>
      <c r="H19" s="1">
        <v>0</v>
      </c>
      <c r="I19" s="1">
        <f t="shared" si="0"/>
        <v>428.5</v>
      </c>
      <c r="J19" s="1"/>
      <c r="K19" s="1"/>
      <c r="L19" s="1"/>
      <c r="M19" s="1"/>
    </row>
    <row r="20" spans="1:13" x14ac:dyDescent="0.3">
      <c r="A20" t="s">
        <v>35</v>
      </c>
      <c r="B20" t="s">
        <v>36</v>
      </c>
      <c r="C20" s="9"/>
      <c r="D20" s="1">
        <v>548.48</v>
      </c>
      <c r="E20" s="1">
        <v>548.48</v>
      </c>
      <c r="F20" s="1">
        <v>548.48</v>
      </c>
      <c r="G20" s="1">
        <v>548.48</v>
      </c>
      <c r="H20" s="1">
        <f>274.24+342.8</f>
        <v>617.04</v>
      </c>
      <c r="I20" s="1">
        <f t="shared" si="0"/>
        <v>2810.96</v>
      </c>
      <c r="J20" s="1"/>
      <c r="K20" s="1"/>
      <c r="L20" s="1"/>
      <c r="M20" s="1"/>
    </row>
    <row r="21" spans="1:13" x14ac:dyDescent="0.3">
      <c r="A21" t="s">
        <v>37</v>
      </c>
      <c r="B21" t="s">
        <v>38</v>
      </c>
      <c r="C21" s="9"/>
      <c r="D21" s="1">
        <v>1645.44</v>
      </c>
      <c r="E21" s="1">
        <v>1439.76</v>
      </c>
      <c r="F21" s="1">
        <v>1474.04</v>
      </c>
      <c r="G21" s="1">
        <v>1508.32</v>
      </c>
      <c r="H21" s="1">
        <f>685.6+754.16</f>
        <v>1439.76</v>
      </c>
      <c r="I21" s="1">
        <f t="shared" si="0"/>
        <v>7507.32</v>
      </c>
      <c r="J21" s="1"/>
      <c r="K21" s="1"/>
      <c r="L21" s="1"/>
      <c r="M21" s="1"/>
    </row>
    <row r="22" spans="1:13" x14ac:dyDescent="0.3">
      <c r="A22" t="s">
        <v>39</v>
      </c>
      <c r="B22" t="s">
        <v>61</v>
      </c>
      <c r="C22" s="9"/>
      <c r="D22" s="1">
        <v>1971.1</v>
      </c>
      <c r="E22" s="1">
        <v>1799.7</v>
      </c>
      <c r="F22" s="1">
        <v>1885.4</v>
      </c>
      <c r="G22" s="1">
        <v>1885.4</v>
      </c>
      <c r="H22" s="1">
        <f>857+942.7</f>
        <v>1799.7</v>
      </c>
      <c r="I22" s="1">
        <f t="shared" si="0"/>
        <v>9341.3000000000011</v>
      </c>
      <c r="J22" s="1"/>
      <c r="K22" s="1"/>
      <c r="L22" s="1"/>
      <c r="M22" s="1"/>
    </row>
    <row r="23" spans="1:13" x14ac:dyDescent="0.3">
      <c r="A23" t="s">
        <v>40</v>
      </c>
      <c r="B23" t="s">
        <v>22</v>
      </c>
      <c r="C23" s="10"/>
      <c r="D23" s="1">
        <v>0</v>
      </c>
      <c r="E23" s="1">
        <v>0</v>
      </c>
      <c r="F23" s="1">
        <v>942.7</v>
      </c>
      <c r="G23" s="1">
        <v>0</v>
      </c>
      <c r="H23" s="1">
        <v>0</v>
      </c>
      <c r="I23" s="1">
        <f t="shared" si="0"/>
        <v>942.7</v>
      </c>
      <c r="J23" s="1"/>
      <c r="K23" s="1"/>
      <c r="L23" s="1"/>
      <c r="M23" s="1"/>
    </row>
    <row r="24" spans="1:13" x14ac:dyDescent="0.3">
      <c r="A24" t="s">
        <v>41</v>
      </c>
      <c r="B24" t="s">
        <v>42</v>
      </c>
      <c r="C24" s="10"/>
      <c r="D24" s="1">
        <v>719.88</v>
      </c>
      <c r="E24" s="1">
        <v>668.46</v>
      </c>
      <c r="F24" s="1">
        <v>668.46</v>
      </c>
      <c r="G24" s="1">
        <v>514.20000000000005</v>
      </c>
      <c r="H24" s="1">
        <v>0</v>
      </c>
      <c r="I24" s="1">
        <f t="shared" si="0"/>
        <v>2571</v>
      </c>
      <c r="J24" s="1"/>
      <c r="K24" s="1"/>
      <c r="L24" s="1"/>
      <c r="M24" s="1"/>
    </row>
    <row r="25" spans="1:13" ht="15" thickBot="1" x14ac:dyDescent="0.35">
      <c r="C25" s="10"/>
      <c r="D25" s="2">
        <f>SUM(D5:D24)</f>
        <v>14860.38</v>
      </c>
      <c r="E25" s="2">
        <f>SUM(E5:E24)</f>
        <v>14628.990000000002</v>
      </c>
      <c r="F25" s="2">
        <f>SUM(F5:F24)</f>
        <v>16977.170000000002</v>
      </c>
      <c r="G25" s="2">
        <f>SUM(G5:G24)</f>
        <v>15635.96</v>
      </c>
      <c r="H25" s="2">
        <f>SUM(H5:H24)</f>
        <v>14003.380000000003</v>
      </c>
      <c r="I25" s="2">
        <f>SUM(D25:H25)</f>
        <v>76105.88</v>
      </c>
      <c r="J25" s="1"/>
      <c r="K25" s="1"/>
      <c r="L25" s="1"/>
      <c r="M25" s="1"/>
    </row>
    <row r="26" spans="1:13" ht="15" thickTop="1" x14ac:dyDescent="0.3"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C5" sqref="C5:C9"/>
    </sheetView>
  </sheetViews>
  <sheetFormatPr defaultRowHeight="14.4" x14ac:dyDescent="0.3"/>
  <cols>
    <col min="1" max="1" width="15.5546875" bestFit="1" customWidth="1"/>
    <col min="2" max="2" width="15.33203125" bestFit="1" customWidth="1"/>
    <col min="3" max="3" width="22" bestFit="1" customWidth="1"/>
    <col min="4" max="7" width="10.5546875" bestFit="1" customWidth="1"/>
    <col min="8" max="8" width="10.5546875" customWidth="1"/>
    <col min="9" max="9" width="10.5546875" bestFit="1" customWidth="1"/>
  </cols>
  <sheetData>
    <row r="1" spans="1:16" x14ac:dyDescent="0.3">
      <c r="A1" s="3" t="s">
        <v>57</v>
      </c>
      <c r="B1" s="3"/>
      <c r="D1" s="3"/>
    </row>
    <row r="2" spans="1:16" x14ac:dyDescent="0.3">
      <c r="A2" s="6" t="s">
        <v>56</v>
      </c>
    </row>
    <row r="3" spans="1:16" x14ac:dyDescent="0.3">
      <c r="A3" s="6"/>
    </row>
    <row r="4" spans="1:16" x14ac:dyDescent="0.3">
      <c r="A4" s="4" t="s">
        <v>52</v>
      </c>
      <c r="B4" s="4" t="s">
        <v>53</v>
      </c>
      <c r="C4" s="7" t="s">
        <v>60</v>
      </c>
      <c r="D4" s="5" t="s">
        <v>2</v>
      </c>
      <c r="E4" s="5" t="s">
        <v>3</v>
      </c>
      <c r="F4" s="5" t="s">
        <v>4</v>
      </c>
      <c r="G4" s="5" t="s">
        <v>27</v>
      </c>
      <c r="H4" s="5" t="s">
        <v>62</v>
      </c>
      <c r="I4" s="5" t="s">
        <v>51</v>
      </c>
    </row>
    <row r="5" spans="1:16" x14ac:dyDescent="0.3">
      <c r="A5" t="s">
        <v>43</v>
      </c>
      <c r="B5" t="s">
        <v>44</v>
      </c>
      <c r="C5" s="8"/>
      <c r="D5" s="1">
        <v>1114.0999999999999</v>
      </c>
      <c r="E5" s="1">
        <v>1799.7</v>
      </c>
      <c r="F5" s="1">
        <v>1885.4</v>
      </c>
      <c r="G5" s="1">
        <v>1885.4</v>
      </c>
      <c r="H5" s="1">
        <f>857+942.7</f>
        <v>1799.7</v>
      </c>
      <c r="I5" s="1">
        <f t="shared" ref="I5:I10" si="0">SUM(D5:H5)</f>
        <v>8484.3000000000011</v>
      </c>
      <c r="J5" s="1"/>
      <c r="K5" s="1"/>
      <c r="L5" s="1"/>
      <c r="M5" s="1"/>
      <c r="N5" s="1"/>
      <c r="O5" s="1"/>
      <c r="P5" s="1"/>
    </row>
    <row r="6" spans="1:16" x14ac:dyDescent="0.3">
      <c r="A6" t="s">
        <v>45</v>
      </c>
      <c r="B6" t="s">
        <v>46</v>
      </c>
      <c r="C6" s="8"/>
      <c r="D6" s="1">
        <v>308.52</v>
      </c>
      <c r="E6" s="1">
        <v>0</v>
      </c>
      <c r="F6" s="1">
        <v>0</v>
      </c>
      <c r="G6" s="1">
        <v>0</v>
      </c>
      <c r="H6" s="1">
        <v>0</v>
      </c>
      <c r="I6" s="1">
        <f t="shared" si="0"/>
        <v>308.52</v>
      </c>
      <c r="J6" s="1"/>
      <c r="K6" s="1"/>
      <c r="L6" s="1"/>
      <c r="M6" s="1"/>
      <c r="N6" s="1"/>
      <c r="O6" s="1"/>
      <c r="P6" s="1"/>
    </row>
    <row r="7" spans="1:16" x14ac:dyDescent="0.3">
      <c r="A7" t="s">
        <v>47</v>
      </c>
      <c r="B7" t="s">
        <v>48</v>
      </c>
      <c r="C7" s="8"/>
      <c r="D7" s="1">
        <v>0</v>
      </c>
      <c r="E7" s="1">
        <v>514.20000000000005</v>
      </c>
      <c r="F7" s="1">
        <v>0</v>
      </c>
      <c r="G7" s="1">
        <v>0</v>
      </c>
      <c r="H7" s="1">
        <v>0</v>
      </c>
      <c r="I7" s="1">
        <f t="shared" si="0"/>
        <v>514.20000000000005</v>
      </c>
      <c r="J7" s="1"/>
      <c r="K7" s="1"/>
      <c r="L7" s="1"/>
      <c r="M7" s="1"/>
      <c r="N7" s="1"/>
      <c r="O7" s="1"/>
      <c r="P7" s="1"/>
    </row>
    <row r="8" spans="1:16" x14ac:dyDescent="0.3">
      <c r="A8" t="s">
        <v>58</v>
      </c>
      <c r="B8" t="s">
        <v>14</v>
      </c>
      <c r="C8" s="8"/>
      <c r="D8" s="1">
        <v>1971.1</v>
      </c>
      <c r="E8" s="1">
        <v>1799.7</v>
      </c>
      <c r="F8" s="1">
        <v>1885.4</v>
      </c>
      <c r="G8" s="1">
        <v>685.6</v>
      </c>
      <c r="H8" s="1">
        <v>0</v>
      </c>
      <c r="I8" s="1">
        <f t="shared" si="0"/>
        <v>6341.8000000000011</v>
      </c>
      <c r="J8" s="1"/>
      <c r="K8" s="1"/>
      <c r="L8" s="1"/>
      <c r="M8" s="1"/>
      <c r="N8" s="1"/>
      <c r="O8" s="1"/>
      <c r="P8" s="1"/>
    </row>
    <row r="9" spans="1:16" x14ac:dyDescent="0.3">
      <c r="A9" t="s">
        <v>49</v>
      </c>
      <c r="B9" t="s">
        <v>50</v>
      </c>
      <c r="C9" s="8"/>
      <c r="D9" s="1">
        <v>2442.4499999999998</v>
      </c>
      <c r="E9" s="1">
        <v>0</v>
      </c>
      <c r="F9" s="1">
        <v>0</v>
      </c>
      <c r="G9" s="1">
        <v>0</v>
      </c>
      <c r="H9" s="1">
        <v>0</v>
      </c>
      <c r="I9" s="1">
        <f t="shared" si="0"/>
        <v>2442.4499999999998</v>
      </c>
      <c r="J9" s="1"/>
      <c r="K9" s="1"/>
      <c r="L9" s="1"/>
      <c r="M9" s="1"/>
      <c r="N9" s="1"/>
      <c r="O9" s="1"/>
      <c r="P9" s="1"/>
    </row>
    <row r="10" spans="1:16" ht="15" thickBot="1" x14ac:dyDescent="0.35">
      <c r="C10" s="12"/>
      <c r="D10" s="2">
        <f>SUM(D5:D9)</f>
        <v>5836.17</v>
      </c>
      <c r="E10" s="2">
        <f>SUM(E5:E9)</f>
        <v>4113.6000000000004</v>
      </c>
      <c r="F10" s="2">
        <f>SUM(F5:F9)</f>
        <v>3770.8</v>
      </c>
      <c r="G10" s="2">
        <f>SUM(G5:G9)</f>
        <v>2571</v>
      </c>
      <c r="H10" s="2">
        <f>SUM(H5:H9)</f>
        <v>1799.7</v>
      </c>
      <c r="I10" s="2">
        <f t="shared" si="0"/>
        <v>18091.27</v>
      </c>
      <c r="J10" s="1"/>
      <c r="K10" s="1"/>
      <c r="L10" s="1"/>
      <c r="M10" s="1"/>
      <c r="N10" s="1"/>
      <c r="O10" s="1"/>
      <c r="P10" s="1"/>
    </row>
    <row r="11" spans="1:16" ht="15" thickTop="1" x14ac:dyDescent="0.3"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"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x14ac:dyDescent="0.3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x14ac:dyDescent="0.3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x14ac:dyDescent="0.3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INH1112013</vt:lpstr>
      <vt:lpstr>INH1113012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Sophia Stamatis</cp:lastModifiedBy>
  <cp:lastPrinted>2015-12-01T16:20:22Z</cp:lastPrinted>
  <dcterms:created xsi:type="dcterms:W3CDTF">2015-11-16T19:22:29Z</dcterms:created>
  <dcterms:modified xsi:type="dcterms:W3CDTF">2015-12-04T15:53:16Z</dcterms:modified>
</cp:coreProperties>
</file>